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doe.sharepoint.com/OFFICES/Nutrition/Internal/Shared Documents/Supply Chain Assistance/"/>
    </mc:Choice>
  </mc:AlternateContent>
  <xr:revisionPtr revIDLastSave="0" documentId="8_{EB9BD452-039B-46A3-B9A4-4FAADA4ED5D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pply Chain Assistance Round 2" sheetId="1" r:id="rId1"/>
  </sheets>
  <definedNames>
    <definedName name="_xlnm._FilterDatabase" localSheetId="0" hidden="1">'Supply Chain Assistance Round 2'!$A$4:$D$55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D55" i="1"/>
  <c r="C55" i="1"/>
  <c r="E6" i="1" l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" i="1"/>
  <c r="C42" i="1"/>
  <c r="E42" i="1" s="1"/>
  <c r="C37" i="1"/>
  <c r="C36" i="1"/>
  <c r="D29" i="1"/>
  <c r="C28" i="1"/>
  <c r="E28" i="1" s="1"/>
  <c r="C27" i="1"/>
  <c r="C20" i="1"/>
  <c r="C18" i="1"/>
  <c r="C17" i="1"/>
  <c r="E17" i="1" s="1"/>
  <c r="C7" i="1"/>
</calcChain>
</file>

<file path=xl/sharedStrings.xml><?xml version="1.0" encoding="utf-8"?>
<sst xmlns="http://schemas.openxmlformats.org/spreadsheetml/2006/main" count="108" uniqueCount="108">
  <si>
    <t>RIDE Supply Chain Assistance Funds Summary Round 2 Payments</t>
  </si>
  <si>
    <t>Name of SFA</t>
  </si>
  <si>
    <t>Sponsor ID</t>
  </si>
  <si>
    <t>Dollar Amount Paid Round 2</t>
  </si>
  <si>
    <t>Dollar Amount of Reallocation Funds Paid Round 2</t>
  </si>
  <si>
    <t>Total Round 2 Funds Received</t>
  </si>
  <si>
    <t xml:space="preserve">The Groden Center Inc.
</t>
  </si>
  <si>
    <t>28356</t>
  </si>
  <si>
    <t>Bishop McVinney Regional School</t>
  </si>
  <si>
    <t>28217</t>
  </si>
  <si>
    <t>Cranston Public Schools</t>
  </si>
  <si>
    <t>07190</t>
  </si>
  <si>
    <t>Pawtucket Public Schools</t>
  </si>
  <si>
    <t>26190</t>
  </si>
  <si>
    <t>Providence Public Schools</t>
  </si>
  <si>
    <t>28190</t>
  </si>
  <si>
    <t>Scituate Public Schools</t>
  </si>
  <si>
    <t>30190</t>
  </si>
  <si>
    <t>Newport Public Schools</t>
  </si>
  <si>
    <t>21190</t>
  </si>
  <si>
    <t>San Miguel School</t>
  </si>
  <si>
    <t>28373</t>
  </si>
  <si>
    <t>Jammat Housing and Community Development Corp</t>
  </si>
  <si>
    <t>28864</t>
  </si>
  <si>
    <t>Warwick Public Schools</t>
  </si>
  <si>
    <t>35190</t>
  </si>
  <si>
    <t>Chariho Regional District</t>
  </si>
  <si>
    <t>98190</t>
  </si>
  <si>
    <t>Village Green Virtual Charter School</t>
  </si>
  <si>
    <t>28608</t>
  </si>
  <si>
    <t>Portsmouth Public Schools</t>
  </si>
  <si>
    <t>27190</t>
  </si>
  <si>
    <t>E. Providence School Department</t>
  </si>
  <si>
    <t>10190</t>
  </si>
  <si>
    <t>N. Providence School Department</t>
  </si>
  <si>
    <t>24190</t>
  </si>
  <si>
    <t>Charette Charter School</t>
  </si>
  <si>
    <t>81601</t>
  </si>
  <si>
    <t>New Shoreham Public Schools</t>
  </si>
  <si>
    <t>22190</t>
  </si>
  <si>
    <t>Achievement First RI</t>
  </si>
  <si>
    <t>28895</t>
  </si>
  <si>
    <t>Smithfield Public Schools</t>
  </si>
  <si>
    <t>31190</t>
  </si>
  <si>
    <t>Barrington Public Schools</t>
  </si>
  <si>
    <t>01190</t>
  </si>
  <si>
    <t>Bristol Warren  Public Schools</t>
  </si>
  <si>
    <t>96190</t>
  </si>
  <si>
    <t>Jamestown Public Schools</t>
  </si>
  <si>
    <t>15190</t>
  </si>
  <si>
    <t>Narragansett Public Schools</t>
  </si>
  <si>
    <t>20190</t>
  </si>
  <si>
    <t>Blackstone Valley Prep</t>
  </si>
  <si>
    <t>08812</t>
  </si>
  <si>
    <t>E. Greenwich Public Schools</t>
  </si>
  <si>
    <t>09190</t>
  </si>
  <si>
    <t>N. Kingstown Public Schools</t>
  </si>
  <si>
    <t>23190</t>
  </si>
  <si>
    <t>The Greene School</t>
  </si>
  <si>
    <t>97601</t>
  </si>
  <si>
    <t>Tiverton Public Schools</t>
  </si>
  <si>
    <t>33190</t>
  </si>
  <si>
    <t>Ocean Tides Inc.</t>
  </si>
  <si>
    <t>20801</t>
  </si>
  <si>
    <t>Exeter-W. Greenwich Schools</t>
  </si>
  <si>
    <t>97190</t>
  </si>
  <si>
    <t>Westerly Public Schools</t>
  </si>
  <si>
    <t>36190</t>
  </si>
  <si>
    <t>Central Falls Schools</t>
  </si>
  <si>
    <t>04190</t>
  </si>
  <si>
    <t>Community Solutions Inc</t>
  </si>
  <si>
    <t>70801</t>
  </si>
  <si>
    <t>Metropolitan Regional Career and Technical Center</t>
  </si>
  <si>
    <t>28703</t>
  </si>
  <si>
    <t>W. Warwick Public Schools</t>
  </si>
  <si>
    <t>38190</t>
  </si>
  <si>
    <t>Woonsocket Public Schools</t>
  </si>
  <si>
    <t>39190</t>
  </si>
  <si>
    <t>N. Smithfield Schools</t>
  </si>
  <si>
    <t>25190</t>
  </si>
  <si>
    <t>Lincoln Public Schools</t>
  </si>
  <si>
    <t>17190</t>
  </si>
  <si>
    <t>Cumberland Public Schools</t>
  </si>
  <si>
    <t>08190</t>
  </si>
  <si>
    <t>Foster-Glocester Schools</t>
  </si>
  <si>
    <t>99190</t>
  </si>
  <si>
    <t>International Charter</t>
  </si>
  <si>
    <t>26808</t>
  </si>
  <si>
    <t>Coventry Public Schools</t>
  </si>
  <si>
    <t>06190</t>
  </si>
  <si>
    <t>Providence Preparatory Charter School</t>
  </si>
  <si>
    <t>83601</t>
  </si>
  <si>
    <t xml:space="preserve">Johnston Public Schools </t>
  </si>
  <si>
    <t>16190</t>
  </si>
  <si>
    <t xml:space="preserve">Little Compton Schools </t>
  </si>
  <si>
    <t>18190</t>
  </si>
  <si>
    <t xml:space="preserve">Wm. M. Davies Jr. Career-Technical  High School </t>
  </si>
  <si>
    <t>17701</t>
  </si>
  <si>
    <t xml:space="preserve">Burrillville Public Schools
</t>
  </si>
  <si>
    <t>03190</t>
  </si>
  <si>
    <t xml:space="preserve">Foster Public Schools
</t>
  </si>
  <si>
    <t>12190</t>
  </si>
  <si>
    <t xml:space="preserve">Glocester Public Schools
</t>
  </si>
  <si>
    <t>13190</t>
  </si>
  <si>
    <t xml:space="preserve">Harmony Hill School Inc.
</t>
  </si>
  <si>
    <t>13801</t>
  </si>
  <si>
    <t>DCYF Alternative Education Program</t>
  </si>
  <si>
    <t>07702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</si>
</sst>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5" x14ac:knownFonts="1">
    <font>
      <sz val="11"/>
      <name val="Arial"/>
      <family val="1"/>
    </font>
    <font>
      <sz val="11"/>
      <name val="Arial"/>
      <family val="1"/>
    </font>
    <font>
      <b/>
      <sz val="15"/>
      <name val="Arial"/>
      <family val="1"/>
    </font>
    <font>
      <b/>
      <sz val="14"/>
      <color rgb="FFE2445C"/>
      <name val="Arial"/>
      <family val="1"/>
    </font>
    <font>
      <b/>
      <sz val="11"/>
      <color rgb="FF00000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D6D6D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43" fontId="0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8" fontId="0" fillId="0" borderId="0" xfId="0" applyNumberFormat="1"/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showOutlineSymbols="0" showWhiteSpace="0" zoomScale="80" zoomScaleNormal="80" workbookViewId="0">
      <pane ySplit="4" topLeftCell="A5" activePane="bottomLeft" state="frozen"/>
      <selection pane="bottomLeft" activeCell="P10" sqref="P10"/>
    </sheetView>
  </sheetViews>
  <sheetFormatPr defaultRowHeight="14.25" x14ac:dyDescent="0.2"/>
  <cols>
    <col min="1" max="1" width="66.625" customWidth="1"/>
    <col min="2" max="2" width="16.5" bestFit="1" customWidth="1"/>
    <col min="3" max="3" width="17.625" customWidth="1"/>
    <col min="4" max="4" width="15.25" style="1" customWidth="1"/>
    <col min="5" max="5" width="14" bestFit="1" customWidth="1"/>
  </cols>
  <sheetData>
    <row r="1" spans="1:5" x14ac:dyDescent="0.2">
      <c r="C1" s="2"/>
    </row>
    <row r="2" spans="1:5" ht="39.950000000000003" customHeight="1" x14ac:dyDescent="0.2">
      <c r="A2" s="3" t="s">
        <v>0</v>
      </c>
      <c r="C2" s="2"/>
      <c r="D2" s="2"/>
    </row>
    <row r="3" spans="1:5" ht="20.100000000000001" customHeight="1" x14ac:dyDescent="0.2">
      <c r="A3" s="4"/>
    </row>
    <row r="4" spans="1:5" ht="60" x14ac:dyDescent="0.2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</row>
    <row r="5" spans="1:5" ht="24" customHeight="1" x14ac:dyDescent="0.2">
      <c r="A5" s="12" t="s">
        <v>6</v>
      </c>
      <c r="B5" s="10" t="s">
        <v>7</v>
      </c>
      <c r="C5" s="11">
        <v>6037.71</v>
      </c>
      <c r="D5" s="1">
        <v>0</v>
      </c>
      <c r="E5" s="11">
        <f t="shared" ref="E5:E36" si="0">C5+D5</f>
        <v>6037.71</v>
      </c>
    </row>
    <row r="6" spans="1:5" ht="20.100000000000001" customHeight="1" x14ac:dyDescent="0.2">
      <c r="A6" s="9" t="s">
        <v>8</v>
      </c>
      <c r="B6" s="10" t="s">
        <v>9</v>
      </c>
      <c r="C6" s="11">
        <v>7672.46</v>
      </c>
      <c r="D6" s="1">
        <v>394.42</v>
      </c>
      <c r="E6" s="11">
        <f t="shared" si="0"/>
        <v>8066.88</v>
      </c>
    </row>
    <row r="7" spans="1:5" ht="20.100000000000001" customHeight="1" x14ac:dyDescent="0.2">
      <c r="A7" s="9" t="s">
        <v>10</v>
      </c>
      <c r="B7" s="10" t="s">
        <v>11</v>
      </c>
      <c r="C7" s="11">
        <f>150819.53-0.01</f>
        <v>150819.51999999999</v>
      </c>
      <c r="D7" s="1">
        <v>21520.92</v>
      </c>
      <c r="E7" s="11">
        <f t="shared" si="0"/>
        <v>172340.44</v>
      </c>
    </row>
    <row r="8" spans="1:5" ht="20.100000000000001" customHeight="1" x14ac:dyDescent="0.2">
      <c r="A8" s="9" t="s">
        <v>12</v>
      </c>
      <c r="B8" s="10" t="s">
        <v>13</v>
      </c>
      <c r="C8" s="11">
        <v>120526.94</v>
      </c>
      <c r="D8" s="1">
        <v>17050.150000000001</v>
      </c>
      <c r="E8" s="11">
        <f t="shared" si="0"/>
        <v>137577.09</v>
      </c>
    </row>
    <row r="9" spans="1:5" ht="20.100000000000001" customHeight="1" x14ac:dyDescent="0.2">
      <c r="A9" s="9" t="s">
        <v>14</v>
      </c>
      <c r="B9" s="10" t="s">
        <v>15</v>
      </c>
      <c r="C9" s="11">
        <v>312844.39</v>
      </c>
      <c r="D9" s="1">
        <v>45433.51</v>
      </c>
      <c r="E9" s="11">
        <f t="shared" si="0"/>
        <v>358277.9</v>
      </c>
    </row>
    <row r="10" spans="1:5" ht="20.100000000000001" customHeight="1" x14ac:dyDescent="0.2">
      <c r="A10" s="9" t="s">
        <v>16</v>
      </c>
      <c r="B10" s="10" t="s">
        <v>17</v>
      </c>
      <c r="C10" s="11">
        <v>22001.38</v>
      </c>
      <c r="D10" s="1">
        <v>2509.17</v>
      </c>
      <c r="E10" s="11">
        <f t="shared" si="0"/>
        <v>24510.550000000003</v>
      </c>
    </row>
    <row r="11" spans="1:5" ht="20.100000000000001" customHeight="1" x14ac:dyDescent="0.2">
      <c r="A11" s="9" t="s">
        <v>18</v>
      </c>
      <c r="B11" s="10" t="s">
        <v>19</v>
      </c>
      <c r="C11" s="11">
        <v>33075.019999999997</v>
      </c>
      <c r="D11" s="1">
        <v>4143.4799999999996</v>
      </c>
      <c r="E11" s="11">
        <f t="shared" si="0"/>
        <v>37218.5</v>
      </c>
    </row>
    <row r="12" spans="1:5" ht="20.100000000000001" customHeight="1" x14ac:dyDescent="0.2">
      <c r="A12" s="9" t="s">
        <v>20</v>
      </c>
      <c r="B12" s="10" t="s">
        <v>21</v>
      </c>
      <c r="C12" s="11">
        <v>5909.77</v>
      </c>
      <c r="D12" s="1">
        <v>134.27000000000001</v>
      </c>
      <c r="E12" s="11">
        <f t="shared" si="0"/>
        <v>6044.0400000000009</v>
      </c>
    </row>
    <row r="13" spans="1:5" ht="20.100000000000001" customHeight="1" x14ac:dyDescent="0.2">
      <c r="A13" s="9" t="s">
        <v>22</v>
      </c>
      <c r="B13" s="10" t="s">
        <v>23</v>
      </c>
      <c r="C13" s="11">
        <v>7843.04</v>
      </c>
      <c r="D13" s="1">
        <v>419.59</v>
      </c>
      <c r="E13" s="11">
        <f t="shared" si="0"/>
        <v>8262.6299999999992</v>
      </c>
    </row>
    <row r="14" spans="1:5" ht="20.100000000000001" customHeight="1" x14ac:dyDescent="0.2">
      <c r="A14" s="9" t="s">
        <v>24</v>
      </c>
      <c r="B14" s="10" t="s">
        <v>25</v>
      </c>
      <c r="C14" s="11">
        <v>121109.75999999999</v>
      </c>
      <c r="D14" s="1">
        <v>17136.169999999998</v>
      </c>
      <c r="E14" s="11">
        <f t="shared" si="0"/>
        <v>138245.93</v>
      </c>
    </row>
    <row r="15" spans="1:5" ht="20.100000000000001" customHeight="1" x14ac:dyDescent="0.2">
      <c r="A15" s="9" t="s">
        <v>26</v>
      </c>
      <c r="B15" s="10" t="s">
        <v>27</v>
      </c>
      <c r="C15" s="11">
        <v>50488.639999999999</v>
      </c>
      <c r="D15" s="1">
        <v>6713.49</v>
      </c>
      <c r="E15" s="11">
        <f t="shared" si="0"/>
        <v>57202.13</v>
      </c>
    </row>
    <row r="16" spans="1:5" ht="20.100000000000001" customHeight="1" x14ac:dyDescent="0.2">
      <c r="A16" s="9" t="s">
        <v>28</v>
      </c>
      <c r="B16" s="10" t="s">
        <v>29</v>
      </c>
      <c r="C16" s="11">
        <v>8084.7</v>
      </c>
      <c r="D16" s="1">
        <v>455.26</v>
      </c>
      <c r="E16" s="11">
        <f t="shared" si="0"/>
        <v>8539.9599999999991</v>
      </c>
    </row>
    <row r="17" spans="1:5" ht="20.100000000000001" customHeight="1" x14ac:dyDescent="0.2">
      <c r="A17" s="9" t="s">
        <v>30</v>
      </c>
      <c r="B17" s="10" t="s">
        <v>31</v>
      </c>
      <c r="C17" s="11">
        <f>36941.56-0.01</f>
        <v>36941.549999999996</v>
      </c>
      <c r="D17" s="1">
        <v>4714.13</v>
      </c>
      <c r="E17" s="11">
        <f t="shared" si="0"/>
        <v>41655.679999999993</v>
      </c>
    </row>
    <row r="18" spans="1:5" ht="20.100000000000001" customHeight="1" x14ac:dyDescent="0.2">
      <c r="A18" s="9" t="s">
        <v>32</v>
      </c>
      <c r="B18" s="10" t="s">
        <v>33</v>
      </c>
      <c r="C18" s="11">
        <f>76829.41+0.01</f>
        <v>76829.42</v>
      </c>
      <c r="D18" s="1">
        <v>10601.01</v>
      </c>
      <c r="E18" s="11">
        <f t="shared" si="0"/>
        <v>87430.43</v>
      </c>
    </row>
    <row r="19" spans="1:5" ht="20.100000000000001" customHeight="1" x14ac:dyDescent="0.2">
      <c r="A19" s="9" t="s">
        <v>34</v>
      </c>
      <c r="B19" s="10" t="s">
        <v>35</v>
      </c>
      <c r="C19" s="11">
        <v>54241.46</v>
      </c>
      <c r="D19" s="1">
        <v>7267.35</v>
      </c>
      <c r="E19" s="11">
        <f t="shared" si="0"/>
        <v>61508.81</v>
      </c>
    </row>
    <row r="20" spans="1:5" ht="20.100000000000001" customHeight="1" x14ac:dyDescent="0.2">
      <c r="A20" s="9" t="s">
        <v>36</v>
      </c>
      <c r="B20" s="10" t="s">
        <v>37</v>
      </c>
      <c r="C20" s="11">
        <f>7416.58+0.01</f>
        <v>7416.59</v>
      </c>
      <c r="D20" s="1">
        <v>356.65</v>
      </c>
      <c r="E20" s="11">
        <f t="shared" si="0"/>
        <v>7773.24</v>
      </c>
    </row>
    <row r="21" spans="1:5" ht="20.100000000000001" customHeight="1" x14ac:dyDescent="0.2">
      <c r="A21" s="9" t="s">
        <v>38</v>
      </c>
      <c r="B21" s="10" t="s">
        <v>39</v>
      </c>
      <c r="C21" s="11">
        <v>6833.76</v>
      </c>
      <c r="D21" s="1">
        <v>270.64</v>
      </c>
      <c r="E21" s="11">
        <f t="shared" si="0"/>
        <v>7104.4000000000005</v>
      </c>
    </row>
    <row r="22" spans="1:5" ht="20.100000000000001" customHeight="1" x14ac:dyDescent="0.2">
      <c r="A22" s="9" t="s">
        <v>40</v>
      </c>
      <c r="B22" s="10" t="s">
        <v>41</v>
      </c>
      <c r="C22" s="11">
        <v>36060.22</v>
      </c>
      <c r="D22" s="1">
        <v>4584.05</v>
      </c>
      <c r="E22" s="11">
        <f t="shared" si="0"/>
        <v>40644.270000000004</v>
      </c>
    </row>
    <row r="23" spans="1:5" ht="20.100000000000001" customHeight="1" x14ac:dyDescent="0.2">
      <c r="A23" s="9" t="s">
        <v>42</v>
      </c>
      <c r="B23" s="10" t="s">
        <v>43</v>
      </c>
      <c r="C23" s="11">
        <v>39002.76</v>
      </c>
      <c r="D23" s="1">
        <v>5018.33</v>
      </c>
      <c r="E23" s="11">
        <f t="shared" si="0"/>
        <v>44021.090000000004</v>
      </c>
    </row>
    <row r="24" spans="1:5" ht="20.100000000000001" customHeight="1" x14ac:dyDescent="0.2">
      <c r="A24" s="9" t="s">
        <v>44</v>
      </c>
      <c r="B24" s="10" t="s">
        <v>45</v>
      </c>
      <c r="C24" s="11">
        <v>53004.74</v>
      </c>
      <c r="D24" s="1">
        <v>7084.82</v>
      </c>
      <c r="E24" s="11">
        <f t="shared" si="0"/>
        <v>60089.56</v>
      </c>
    </row>
    <row r="25" spans="1:5" ht="20.100000000000001" customHeight="1" x14ac:dyDescent="0.2">
      <c r="A25" s="9" t="s">
        <v>46</v>
      </c>
      <c r="B25" s="10" t="s">
        <v>47</v>
      </c>
      <c r="C25" s="11">
        <v>46806.91</v>
      </c>
      <c r="D25" s="1">
        <v>6170.11</v>
      </c>
      <c r="E25" s="11">
        <f t="shared" si="0"/>
        <v>52977.020000000004</v>
      </c>
    </row>
    <row r="26" spans="1:5" ht="20.100000000000001" customHeight="1" x14ac:dyDescent="0.2">
      <c r="A26" s="9" t="s">
        <v>48</v>
      </c>
      <c r="B26" s="10" t="s">
        <v>49</v>
      </c>
      <c r="C26" s="11">
        <v>11311.55</v>
      </c>
      <c r="D26" s="1">
        <v>931.5</v>
      </c>
      <c r="E26" s="11">
        <f t="shared" si="0"/>
        <v>12243.05</v>
      </c>
    </row>
    <row r="27" spans="1:5" ht="20.100000000000001" customHeight="1" x14ac:dyDescent="0.2">
      <c r="A27" s="9" t="s">
        <v>50</v>
      </c>
      <c r="B27" s="10" t="s">
        <v>51</v>
      </c>
      <c r="C27" s="11">
        <f>22143.53+0.01</f>
        <v>22143.539999999997</v>
      </c>
      <c r="D27" s="1">
        <v>2530.14</v>
      </c>
      <c r="E27" s="11">
        <f t="shared" si="0"/>
        <v>24673.679999999997</v>
      </c>
    </row>
    <row r="28" spans="1:5" ht="20.100000000000001" customHeight="1" x14ac:dyDescent="0.2">
      <c r="A28" s="9" t="s">
        <v>52</v>
      </c>
      <c r="B28" s="10" t="s">
        <v>53</v>
      </c>
      <c r="C28" s="11">
        <f>35647.97+0.01</f>
        <v>35647.980000000003</v>
      </c>
      <c r="D28" s="1">
        <v>4523.21</v>
      </c>
      <c r="E28" s="11">
        <f t="shared" si="0"/>
        <v>40171.19</v>
      </c>
    </row>
    <row r="29" spans="1:5" ht="20.100000000000001" customHeight="1" x14ac:dyDescent="0.2">
      <c r="A29" s="9" t="s">
        <v>54</v>
      </c>
      <c r="B29" s="10" t="s">
        <v>55</v>
      </c>
      <c r="C29" s="11">
        <v>41277.19</v>
      </c>
      <c r="D29" s="1">
        <f>5354+0.01</f>
        <v>5354.01</v>
      </c>
      <c r="E29" s="11">
        <f t="shared" si="0"/>
        <v>46631.200000000004</v>
      </c>
    </row>
    <row r="30" spans="1:5" ht="20.100000000000001" customHeight="1" x14ac:dyDescent="0.2">
      <c r="A30" s="9" t="s">
        <v>56</v>
      </c>
      <c r="B30" s="10" t="s">
        <v>57</v>
      </c>
      <c r="C30" s="11">
        <v>60638.3</v>
      </c>
      <c r="D30" s="1">
        <v>8211.43</v>
      </c>
      <c r="E30" s="11">
        <f t="shared" si="0"/>
        <v>68849.73000000001</v>
      </c>
    </row>
    <row r="31" spans="1:5" ht="20.100000000000001" customHeight="1" x14ac:dyDescent="0.2">
      <c r="A31" s="9" t="s">
        <v>58</v>
      </c>
      <c r="B31" s="10" t="s">
        <v>59</v>
      </c>
      <c r="C31" s="11">
        <v>7743.53</v>
      </c>
      <c r="D31" s="1">
        <v>404.91</v>
      </c>
      <c r="E31" s="11">
        <f t="shared" si="0"/>
        <v>8148.44</v>
      </c>
    </row>
    <row r="32" spans="1:5" ht="20.100000000000001" customHeight="1" x14ac:dyDescent="0.2">
      <c r="A32" s="9" t="s">
        <v>60</v>
      </c>
      <c r="B32" s="10" t="s">
        <v>61</v>
      </c>
      <c r="C32" s="11">
        <v>28853.11</v>
      </c>
      <c r="D32" s="1">
        <v>3520.38</v>
      </c>
      <c r="E32" s="11">
        <f t="shared" si="0"/>
        <v>32373.49</v>
      </c>
    </row>
    <row r="33" spans="1:5" ht="20.100000000000001" customHeight="1" x14ac:dyDescent="0.2">
      <c r="A33" s="9" t="s">
        <v>62</v>
      </c>
      <c r="B33" s="10" t="s">
        <v>63</v>
      </c>
      <c r="C33" s="11">
        <v>5270.09</v>
      </c>
      <c r="D33" s="1">
        <v>39.86</v>
      </c>
      <c r="E33" s="11">
        <f t="shared" si="0"/>
        <v>5309.95</v>
      </c>
    </row>
    <row r="34" spans="1:5" ht="20.100000000000001" customHeight="1" x14ac:dyDescent="0.2">
      <c r="A34" s="9" t="s">
        <v>64</v>
      </c>
      <c r="B34" s="10" t="s">
        <v>65</v>
      </c>
      <c r="C34" s="11">
        <v>27346.3</v>
      </c>
      <c r="D34" s="1">
        <v>3298</v>
      </c>
      <c r="E34" s="11">
        <f t="shared" si="0"/>
        <v>30644.3</v>
      </c>
    </row>
    <row r="35" spans="1:5" ht="20.100000000000001" customHeight="1" x14ac:dyDescent="0.2">
      <c r="A35" s="9" t="s">
        <v>66</v>
      </c>
      <c r="B35" s="10" t="s">
        <v>67</v>
      </c>
      <c r="C35" s="11">
        <v>38803.75</v>
      </c>
      <c r="D35" s="1">
        <v>4988.96</v>
      </c>
      <c r="E35" s="11">
        <f t="shared" si="0"/>
        <v>43792.71</v>
      </c>
    </row>
    <row r="36" spans="1:5" ht="20.100000000000001" customHeight="1" x14ac:dyDescent="0.2">
      <c r="A36" s="9" t="s">
        <v>68</v>
      </c>
      <c r="B36" s="10" t="s">
        <v>69</v>
      </c>
      <c r="C36" s="11">
        <f>55577.69-0.01</f>
        <v>55577.68</v>
      </c>
      <c r="D36" s="1">
        <v>7464.56</v>
      </c>
      <c r="E36" s="11">
        <f t="shared" si="0"/>
        <v>63042.239999999998</v>
      </c>
    </row>
    <row r="37" spans="1:5" ht="20.100000000000001" customHeight="1" x14ac:dyDescent="0.2">
      <c r="A37" s="9" t="s">
        <v>70</v>
      </c>
      <c r="B37" s="10" t="s">
        <v>71</v>
      </c>
      <c r="C37" s="11">
        <f>5113.72+0.01</f>
        <v>5113.7300000000005</v>
      </c>
      <c r="D37" s="1">
        <v>16.78</v>
      </c>
      <c r="E37" s="11">
        <f t="shared" ref="E37:E55" si="1">C37+D37</f>
        <v>5130.51</v>
      </c>
    </row>
    <row r="38" spans="1:5" ht="20.100000000000001" customHeight="1" x14ac:dyDescent="0.2">
      <c r="A38" s="9" t="s">
        <v>72</v>
      </c>
      <c r="B38" s="10" t="s">
        <v>73</v>
      </c>
      <c r="C38" s="11">
        <v>16656.47</v>
      </c>
      <c r="D38" s="1">
        <v>1720.33</v>
      </c>
      <c r="E38" s="11">
        <f t="shared" si="1"/>
        <v>18376.800000000003</v>
      </c>
    </row>
    <row r="39" spans="1:5" ht="20.100000000000001" customHeight="1" x14ac:dyDescent="0.2">
      <c r="A39" s="9" t="s">
        <v>74</v>
      </c>
      <c r="B39" s="10" t="s">
        <v>75</v>
      </c>
      <c r="C39" s="11">
        <v>55634.55</v>
      </c>
      <c r="D39" s="1">
        <v>7472.95</v>
      </c>
      <c r="E39" s="11">
        <f t="shared" si="1"/>
        <v>63107.5</v>
      </c>
    </row>
    <row r="40" spans="1:5" ht="20.100000000000001" customHeight="1" x14ac:dyDescent="0.2">
      <c r="A40" s="9" t="s">
        <v>76</v>
      </c>
      <c r="B40" s="10" t="s">
        <v>77</v>
      </c>
      <c r="C40" s="11">
        <v>85514.9</v>
      </c>
      <c r="D40" s="1">
        <v>11882.87</v>
      </c>
      <c r="E40" s="11">
        <f t="shared" si="1"/>
        <v>97397.76999999999</v>
      </c>
    </row>
    <row r="41" spans="1:5" ht="20.100000000000001" customHeight="1" x14ac:dyDescent="0.2">
      <c r="A41" s="9" t="s">
        <v>78</v>
      </c>
      <c r="B41" s="10" t="s">
        <v>79</v>
      </c>
      <c r="C41" s="11">
        <v>27943.34</v>
      </c>
      <c r="D41" s="1">
        <v>3386.11</v>
      </c>
      <c r="E41" s="11">
        <f t="shared" si="1"/>
        <v>31329.45</v>
      </c>
    </row>
    <row r="42" spans="1:5" ht="20.100000000000001" customHeight="1" x14ac:dyDescent="0.2">
      <c r="A42" s="9" t="s">
        <v>80</v>
      </c>
      <c r="B42" s="10" t="s">
        <v>81</v>
      </c>
      <c r="C42" s="11">
        <f>51227.84-0.01</f>
        <v>51227.829999999994</v>
      </c>
      <c r="D42" s="1">
        <v>6822.58</v>
      </c>
      <c r="E42" s="11">
        <f t="shared" si="1"/>
        <v>58050.409999999996</v>
      </c>
    </row>
    <row r="43" spans="1:5" ht="20.100000000000001" customHeight="1" x14ac:dyDescent="0.2">
      <c r="A43" s="9" t="s">
        <v>82</v>
      </c>
      <c r="B43" s="10" t="s">
        <v>83</v>
      </c>
      <c r="C43" s="11">
        <v>77582.820000000007</v>
      </c>
      <c r="D43" s="1">
        <v>10712.2</v>
      </c>
      <c r="E43" s="11">
        <f t="shared" si="1"/>
        <v>88295.02</v>
      </c>
    </row>
    <row r="44" spans="1:5" ht="20.100000000000001" customHeight="1" x14ac:dyDescent="0.2">
      <c r="A44" s="9" t="s">
        <v>84</v>
      </c>
      <c r="B44" s="10" t="s">
        <v>85</v>
      </c>
      <c r="C44" s="11">
        <v>24844.42</v>
      </c>
      <c r="D44" s="1">
        <v>2928.76</v>
      </c>
      <c r="E44" s="11">
        <f t="shared" si="1"/>
        <v>27773.18</v>
      </c>
    </row>
    <row r="45" spans="1:5" ht="20.100000000000001" customHeight="1" x14ac:dyDescent="0.2">
      <c r="A45" s="9" t="s">
        <v>86</v>
      </c>
      <c r="B45" s="10" t="s">
        <v>87</v>
      </c>
      <c r="C45" s="11">
        <v>15107.01</v>
      </c>
      <c r="D45" s="1">
        <v>1491.65</v>
      </c>
      <c r="E45" s="11">
        <f t="shared" si="1"/>
        <v>16598.66</v>
      </c>
    </row>
    <row r="46" spans="1:5" ht="20.100000000000001" customHeight="1" x14ac:dyDescent="0.2">
      <c r="A46" s="9" t="s">
        <v>88</v>
      </c>
      <c r="B46" s="10" t="s">
        <v>89</v>
      </c>
      <c r="C46" s="11">
        <v>67433.16</v>
      </c>
      <c r="D46" s="1">
        <v>9214.26</v>
      </c>
      <c r="E46" s="11">
        <f t="shared" si="1"/>
        <v>76647.42</v>
      </c>
    </row>
    <row r="47" spans="1:5" ht="26.25" customHeight="1" x14ac:dyDescent="0.2">
      <c r="A47" s="9" t="s">
        <v>90</v>
      </c>
      <c r="B47" s="10" t="s">
        <v>91</v>
      </c>
      <c r="C47" s="11">
        <v>6592.1</v>
      </c>
      <c r="D47" s="1">
        <v>234.97</v>
      </c>
      <c r="E47" s="11">
        <f t="shared" si="1"/>
        <v>6827.0700000000006</v>
      </c>
    </row>
    <row r="48" spans="1:5" ht="25.5" customHeight="1" x14ac:dyDescent="0.2">
      <c r="A48" s="9" t="s">
        <v>92</v>
      </c>
      <c r="B48" s="10" t="s">
        <v>93</v>
      </c>
      <c r="C48" s="11">
        <v>48598.02</v>
      </c>
      <c r="D48" s="1">
        <v>6434.46</v>
      </c>
      <c r="E48" s="11">
        <f t="shared" si="1"/>
        <v>55032.479999999996</v>
      </c>
    </row>
    <row r="49" spans="1:5" ht="26.25" customHeight="1" x14ac:dyDescent="0.2">
      <c r="A49" s="9" t="s">
        <v>94</v>
      </c>
      <c r="B49" s="10" t="s">
        <v>95</v>
      </c>
      <c r="C49" s="11">
        <v>7970.98</v>
      </c>
      <c r="D49" s="1">
        <v>438.47</v>
      </c>
      <c r="E49" s="11">
        <f t="shared" si="1"/>
        <v>8409.4499999999989</v>
      </c>
    </row>
    <row r="50" spans="1:5" ht="26.25" customHeight="1" x14ac:dyDescent="0.2">
      <c r="A50" s="9" t="s">
        <v>96</v>
      </c>
      <c r="B50" s="10" t="s">
        <v>97</v>
      </c>
      <c r="C50" s="11">
        <v>17722.61</v>
      </c>
      <c r="D50" s="1">
        <v>0</v>
      </c>
      <c r="E50" s="11">
        <f t="shared" si="1"/>
        <v>17722.61</v>
      </c>
    </row>
    <row r="51" spans="1:5" ht="22.5" customHeight="1" x14ac:dyDescent="0.2">
      <c r="A51" s="9" t="s">
        <v>98</v>
      </c>
      <c r="B51" s="10" t="s">
        <v>99</v>
      </c>
      <c r="C51" s="11">
        <v>35249.949999999997</v>
      </c>
      <c r="D51" s="1">
        <v>4464.47</v>
      </c>
      <c r="E51" s="11">
        <f t="shared" si="1"/>
        <v>39714.42</v>
      </c>
    </row>
    <row r="52" spans="1:5" ht="24" customHeight="1" x14ac:dyDescent="0.2">
      <c r="A52" s="9" t="s">
        <v>100</v>
      </c>
      <c r="B52" s="10" t="s">
        <v>101</v>
      </c>
      <c r="C52" s="11">
        <v>8141.56</v>
      </c>
      <c r="D52" s="1">
        <v>0</v>
      </c>
      <c r="E52" s="11">
        <f t="shared" si="1"/>
        <v>8141.56</v>
      </c>
    </row>
    <row r="53" spans="1:5" ht="24" customHeight="1" x14ac:dyDescent="0.2">
      <c r="A53" s="9" t="s">
        <v>102</v>
      </c>
      <c r="B53" s="10" t="s">
        <v>103</v>
      </c>
      <c r="C53" s="11">
        <v>12633.56</v>
      </c>
      <c r="D53" s="1">
        <v>1126.6099999999999</v>
      </c>
      <c r="E53" s="11">
        <f t="shared" si="1"/>
        <v>13760.17</v>
      </c>
    </row>
    <row r="54" spans="1:5" ht="22.5" customHeight="1" x14ac:dyDescent="0.2">
      <c r="A54" s="9" t="s">
        <v>104</v>
      </c>
      <c r="B54" s="10" t="s">
        <v>105</v>
      </c>
      <c r="C54" s="11">
        <v>5568.61</v>
      </c>
      <c r="D54" s="1">
        <v>83.92</v>
      </c>
      <c r="E54" s="11">
        <f t="shared" si="1"/>
        <v>5652.53</v>
      </c>
    </row>
    <row r="55" spans="1:5" x14ac:dyDescent="0.2">
      <c r="A55" s="9" t="s">
        <v>106</v>
      </c>
      <c r="B55" s="13" t="s">
        <v>107</v>
      </c>
      <c r="C55" s="11">
        <f>ROUND(5696.54487121941,2)+0.01</f>
        <v>5696.55</v>
      </c>
      <c r="D55" s="1">
        <f>ROUND(102.800243553334,2)</f>
        <v>102.8</v>
      </c>
      <c r="E55" s="11">
        <f t="shared" si="1"/>
        <v>5799.35</v>
      </c>
    </row>
    <row r="56" spans="1:5" x14ac:dyDescent="0.2">
      <c r="E56" s="11"/>
    </row>
    <row r="57" spans="1:5" x14ac:dyDescent="0.2">
      <c r="E57" s="11"/>
    </row>
    <row r="58" spans="1:5" x14ac:dyDescent="0.2">
      <c r="E58" s="11"/>
    </row>
    <row r="59" spans="1:5" x14ac:dyDescent="0.2">
      <c r="E59" s="11"/>
    </row>
  </sheetData>
  <autoFilter ref="A4:D55" xr:uid="{00000000-0009-0000-0000-000000000000}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b42a20e-e0b4-4657-87ca-b30564c93f19">
      <Terms xmlns="http://schemas.microsoft.com/office/infopath/2007/PartnerControls"/>
    </lcf76f155ced4ddcb4097134ff3c332f>
    <_ip_UnifiedCompliancePolicyProperties xmlns="http://schemas.microsoft.com/sharepoint/v3" xsi:nil="true"/>
    <TaxCatchAll xmlns="fb4ce569-0273-4228-9157-33b14876d01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51C90C244C9419C3E73092C87AADF" ma:contentTypeVersion="18" ma:contentTypeDescription="Create a new document." ma:contentTypeScope="" ma:versionID="3adbdf8659261680bfcf5fdce397f9cc">
  <xsd:schema xmlns:xsd="http://www.w3.org/2001/XMLSchema" xmlns:xs="http://www.w3.org/2001/XMLSchema" xmlns:p="http://schemas.microsoft.com/office/2006/metadata/properties" xmlns:ns1="http://schemas.microsoft.com/sharepoint/v3" xmlns:ns2="fb4ce569-0273-4228-9157-33b14876d013" xmlns:ns3="cb42a20e-e0b4-4657-87ca-b30564c93f19" targetNamespace="http://schemas.microsoft.com/office/2006/metadata/properties" ma:root="true" ma:fieldsID="3a10ef251e22b3a95a7357010773422d" ns1:_="" ns2:_="" ns3:_="">
    <xsd:import namespace="http://schemas.microsoft.com/sharepoint/v3"/>
    <xsd:import namespace="fb4ce569-0273-4228-9157-33b14876d013"/>
    <xsd:import namespace="cb42a20e-e0b4-4657-87ca-b30564c93f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b24926-93e8-4490-bc07-130724342e3d}" ma:internalName="TaxCatchAll" ma:showField="CatchAllData" ma:web="fb4ce569-0273-4228-9157-33b14876d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2a20e-e0b4-4657-87ca-b30564c93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33fc88-55e6-4226-9516-9bd3a7d320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C48A1-755F-4A77-B7EC-191FCB587B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C29E4-34E2-461E-A9B4-5C5533362478}">
  <ds:schemaRefs>
    <ds:schemaRef ds:uri="http://schemas.microsoft.com/office/2006/documentManagement/types"/>
    <ds:schemaRef ds:uri="http://purl.org/dc/dcmitype/"/>
    <ds:schemaRef ds:uri="http://www.w3.org/XML/1998/namespace"/>
    <ds:schemaRef ds:uri="cb42a20e-e0b4-4657-87ca-b30564c93f19"/>
    <ds:schemaRef ds:uri="http://purl.org/dc/elements/1.1/"/>
    <ds:schemaRef ds:uri="fb4ce569-0273-4228-9157-33b14876d01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D5DE64-88F9-477F-8DB0-635946D28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4ce569-0273-4228-9157-33b14876d013"/>
    <ds:schemaRef ds:uri="cb42a20e-e0b4-4657-87ca-b30564c93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Supply Chain Assistance Round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Patrolia, Jessica</dc:creator>
  <cp:keywords/>
  <dc:description/>
  <cp:lastModifiedBy>Patrolia, Jessica</cp:lastModifiedBy>
  <cp:revision/>
  <dcterms:created xsi:type="dcterms:W3CDTF">2023-02-01T19:59:25Z</dcterms:created>
  <dcterms:modified xsi:type="dcterms:W3CDTF">2023-02-01T20:23:59Z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0x010100C4E51C90C244C9419C3E73092C87AADF</vt:lpwstr>
  </property>
  <property fmtid="{D5CDD505-2E9C-101B-9397-08002B2CF9AE}" pid="3" name="MediaServiceImageTags">
    <vt:lpwstr/>
  </property>
</Properties>
</file>